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<sst xmlns="http://schemas.openxmlformats.org/spreadsheetml/2006/main" count="28" uniqueCount="15">
  <si>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t/ha</t>
  </si>
  <si>
    <t>ha</t>
  </si>
  <si>
    <t>Variante 1:</t>
  </si>
  <si>
    <t>Variante 2:</t>
  </si>
  <si>
    <t>t Rüben</t>
  </si>
  <si>
    <t>t Zucker</t>
  </si>
  <si>
    <t>Summe der Lieferrechte F+M+E (bei 16 % Pol)</t>
  </si>
  <si>
    <t>Mehrrüben =&gt; Kontraktmenge:</t>
  </si>
  <si>
    <t>Eingabe</t>
  </si>
  <si>
    <t>Ø BZG/Rübenertrag</t>
  </si>
  <si>
    <t>Summe der Lieferrechte zur Kontrahierung</t>
  </si>
  <si>
    <t>ha Mehrrübenfläche</t>
  </si>
  <si>
    <t>ha Basisrübenfläche</t>
  </si>
  <si>
    <t>Lieferrechtspachtung bzw. -verpachtung (minus)</t>
  </si>
  <si>
    <t>Anbauplanung für 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</si>
</sst>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0.000000000"/>
    <numFmt numFmtId="173" formatCode="0.00000000"/>
    <numFmt numFmtId="174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2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8" fillId="30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Continuous"/>
      <protection/>
    </xf>
    <xf numFmtId="0" fontId="8" fillId="30" borderId="11" xfId="0" applyFont="1" applyFill="1" applyBorder="1" applyAlignment="1" applyProtection="1">
      <alignment vertical="center"/>
      <protection/>
    </xf>
    <xf numFmtId="0" fontId="8" fillId="30" borderId="10" xfId="0" applyFont="1" applyFill="1" applyBorder="1" applyAlignment="1" applyProtection="1">
      <alignment vertical="center"/>
      <protection/>
    </xf>
    <xf numFmtId="2" fontId="8" fillId="30" borderId="10" xfId="0" applyNumberFormat="1" applyFont="1" applyFill="1" applyBorder="1" applyAlignment="1" applyProtection="1">
      <alignment vertical="center"/>
      <protection/>
    </xf>
    <xf numFmtId="174" fontId="8" fillId="34" borderId="0" xfId="0" applyNumberFormat="1" applyFont="1" applyFill="1" applyBorder="1" applyAlignment="1" applyProtection="1">
      <alignment vertical="center"/>
      <protection/>
    </xf>
    <xf numFmtId="174" fontId="8" fillId="34" borderId="10" xfId="0" applyNumberFormat="1" applyFont="1" applyFill="1" applyBorder="1" applyAlignment="1" applyProtection="1">
      <alignment vertical="center"/>
      <protection/>
    </xf>
    <xf numFmtId="174" fontId="8" fillId="30" borderId="11" xfId="0" applyNumberFormat="1" applyFont="1" applyFill="1" applyBorder="1" applyAlignment="1" applyProtection="1">
      <alignment vertical="center"/>
      <protection/>
    </xf>
    <xf numFmtId="174" fontId="8" fillId="30" borderId="10" xfId="0" applyNumberFormat="1" applyFont="1" applyFill="1" applyBorder="1" applyAlignment="1" applyProtection="1">
      <alignment vertical="center"/>
      <protection/>
    </xf>
    <xf numFmtId="0" fontId="8" fillId="30" borderId="12" xfId="0" applyFont="1" applyFill="1" applyBorder="1" applyAlignment="1" applyProtection="1">
      <alignment vertical="center"/>
      <protection/>
    </xf>
    <xf numFmtId="174" fontId="8" fillId="30" borderId="12" xfId="0" applyNumberFormat="1" applyFont="1" applyFill="1" applyBorder="1" applyAlignment="1" applyProtection="1">
      <alignment vertical="center"/>
      <protection/>
    </xf>
    <xf numFmtId="2" fontId="8" fillId="34" borderId="10" xfId="0" applyNumberFormat="1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67" fontId="1" fillId="35" borderId="0" xfId="0" applyNumberFormat="1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/>
    </xf>
    <xf numFmtId="9" fontId="8" fillId="35" borderId="0" xfId="51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174" fontId="8" fillId="35" borderId="0" xfId="0" applyNumberFormat="1" applyFont="1" applyFill="1" applyBorder="1" applyAlignment="1" applyProtection="1">
      <alignment/>
      <protection locked="0"/>
    </xf>
    <xf numFmtId="174" fontId="8" fillId="35" borderId="0" xfId="0" applyNumberFormat="1" applyFont="1" applyFill="1" applyBorder="1" applyAlignment="1" applyProtection="1">
      <alignment/>
      <protection/>
    </xf>
    <xf numFmtId="167" fontId="7" fillId="35" borderId="0" xfId="0" applyNumberFormat="1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167" fontId="1" fillId="35" borderId="13" xfId="0" applyNumberFormat="1" applyFon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/>
    </xf>
    <xf numFmtId="2" fontId="0" fillId="35" borderId="13" xfId="0" applyNumberForma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167" fontId="1" fillId="35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/>
    </xf>
    <xf numFmtId="2" fontId="0" fillId="35" borderId="1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/>
      <protection/>
    </xf>
    <xf numFmtId="167" fontId="8" fillId="35" borderId="0" xfId="0" applyNumberFormat="1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Continuous"/>
      <protection/>
    </xf>
    <xf numFmtId="0" fontId="6" fillId="33" borderId="14" xfId="0" applyFont="1" applyFill="1" applyBorder="1" applyAlignment="1" applyProtection="1">
      <alignment horizontal="centerContinuous"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Continuous"/>
      <protection/>
    </xf>
    <xf numFmtId="0" fontId="8" fillId="30" borderId="19" xfId="0" applyFont="1" applyFill="1" applyBorder="1" applyAlignment="1" applyProtection="1">
      <alignment vertical="center"/>
      <protection/>
    </xf>
    <xf numFmtId="0" fontId="8" fillId="30" borderId="14" xfId="0" applyFont="1" applyFill="1" applyBorder="1" applyAlignment="1" applyProtection="1">
      <alignment vertical="center"/>
      <protection/>
    </xf>
    <xf numFmtId="0" fontId="8" fillId="30" borderId="17" xfId="0" applyFont="1" applyFill="1" applyBorder="1" applyAlignment="1" applyProtection="1">
      <alignment vertical="center"/>
      <protection/>
    </xf>
    <xf numFmtId="0" fontId="8" fillId="30" borderId="18" xfId="0" applyFont="1" applyFill="1" applyBorder="1" applyAlignment="1" applyProtection="1">
      <alignment vertical="center"/>
      <protection/>
    </xf>
    <xf numFmtId="0" fontId="8" fillId="30" borderId="20" xfId="0" applyFont="1" applyFill="1" applyBorder="1" applyAlignment="1" applyProtection="1">
      <alignment vertical="center"/>
      <protection/>
    </xf>
    <xf numFmtId="0" fontId="8" fillId="30" borderId="21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8" fillId="35" borderId="15" xfId="0" applyFont="1" applyFill="1" applyBorder="1" applyAlignment="1" applyProtection="1">
      <alignment/>
      <protection/>
    </xf>
    <xf numFmtId="0" fontId="8" fillId="35" borderId="16" xfId="0" applyFont="1" applyFill="1" applyBorder="1" applyAlignment="1" applyProtection="1">
      <alignment/>
      <protection/>
    </xf>
    <xf numFmtId="167" fontId="8" fillId="35" borderId="15" xfId="0" applyNumberFormat="1" applyFont="1" applyFill="1" applyBorder="1" applyAlignment="1" applyProtection="1">
      <alignment horizontal="center"/>
      <protection/>
    </xf>
    <xf numFmtId="167" fontId="8" fillId="35" borderId="0" xfId="0" applyNumberFormat="1" applyFont="1" applyFill="1" applyBorder="1" applyAlignment="1" applyProtection="1">
      <alignment horizontal="center"/>
      <protection/>
    </xf>
    <xf numFmtId="0" fontId="7" fillId="35" borderId="16" xfId="0" applyFont="1" applyFill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/>
      <protection/>
    </xf>
    <xf numFmtId="0" fontId="0" fillId="35" borderId="22" xfId="0" applyFont="1" applyFill="1" applyBorder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 horizontal="centerContinuous"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5" zoomScaleNormal="125" zoomScalePageLayoutView="0" workbookViewId="0" topLeftCell="A1">
      <selection activeCell="E22" sqref="E22"/>
    </sheetView>
  </sheetViews>
  <sheetFormatPr defaultColWidth="11.421875" defaultRowHeight="12.75"/>
  <cols>
    <col min="1" max="1" width="11.421875" style="1" customWidth="1"/>
    <col min="2" max="2" width="7.00390625" style="1" customWidth="1"/>
    <col min="3" max="3" width="17.8515625" style="1" customWidth="1"/>
    <col min="4" max="4" width="7.00390625" style="1" customWidth="1"/>
    <col min="5" max="5" width="6.8515625" style="1" customWidth="1"/>
    <col min="6" max="6" width="10.140625" style="1" customWidth="1"/>
    <col min="7" max="7" width="8.7109375" style="1" customWidth="1"/>
    <col min="8" max="8" width="8.8515625" style="1" bestFit="1" customWidth="1"/>
    <col min="9" max="9" width="9.28125" style="1" bestFit="1" customWidth="1"/>
    <col min="10" max="16384" width="11.421875" style="1" customWidth="1"/>
  </cols>
  <sheetData>
    <row r="1" spans="1:9" ht="34.5">
      <c r="A1" s="65" t="s">
        <v>14</v>
      </c>
      <c r="B1" s="42"/>
      <c r="C1" s="42"/>
      <c r="D1" s="42"/>
      <c r="E1" s="42"/>
      <c r="F1" s="42"/>
      <c r="G1" s="42"/>
      <c r="H1" s="42"/>
      <c r="I1" s="43"/>
    </row>
    <row r="2" spans="1:9" ht="15">
      <c r="A2" s="44"/>
      <c r="B2" s="3"/>
      <c r="C2" s="3"/>
      <c r="D2" s="3"/>
      <c r="E2" s="3"/>
      <c r="F2" s="3"/>
      <c r="G2" s="3"/>
      <c r="H2" s="4"/>
      <c r="I2" s="45" t="s">
        <v>8</v>
      </c>
    </row>
    <row r="3" spans="1:9" ht="15.75">
      <c r="A3" s="46"/>
      <c r="B3" s="2"/>
      <c r="C3" s="2"/>
      <c r="D3" s="2"/>
      <c r="E3" s="2"/>
      <c r="F3" s="5"/>
      <c r="G3" s="5"/>
      <c r="H3" s="5"/>
      <c r="I3" s="47"/>
    </row>
    <row r="4" spans="1:9" ht="24" customHeight="1">
      <c r="A4" s="48" t="s">
        <v>6</v>
      </c>
      <c r="B4" s="6"/>
      <c r="C4" s="6"/>
      <c r="D4" s="6"/>
      <c r="E4" s="6"/>
      <c r="F4" s="9">
        <v>500</v>
      </c>
      <c r="G4" s="6" t="s">
        <v>4</v>
      </c>
      <c r="H4" s="11">
        <f>F4*(16-2)/100</f>
        <v>70</v>
      </c>
      <c r="I4" s="49" t="s">
        <v>5</v>
      </c>
    </row>
    <row r="5" spans="1:9" ht="24" customHeight="1">
      <c r="A5" s="50" t="s">
        <v>13</v>
      </c>
      <c r="B5" s="7"/>
      <c r="C5" s="7"/>
      <c r="D5" s="7"/>
      <c r="E5" s="7"/>
      <c r="F5" s="10">
        <v>0</v>
      </c>
      <c r="G5" s="7" t="s">
        <v>4</v>
      </c>
      <c r="H5" s="12">
        <f>F5*(16-2)/100</f>
        <v>0</v>
      </c>
      <c r="I5" s="51" t="s">
        <v>5</v>
      </c>
    </row>
    <row r="6" spans="1:9" ht="24" customHeight="1">
      <c r="A6" s="52" t="s">
        <v>10</v>
      </c>
      <c r="B6" s="13"/>
      <c r="C6" s="13"/>
      <c r="D6" s="13"/>
      <c r="E6" s="13"/>
      <c r="F6" s="14">
        <f>F4+F5</f>
        <v>500</v>
      </c>
      <c r="G6" s="13" t="s">
        <v>4</v>
      </c>
      <c r="H6" s="14">
        <f>F6*(16-2)/100</f>
        <v>70</v>
      </c>
      <c r="I6" s="53" t="s">
        <v>5</v>
      </c>
    </row>
    <row r="7" spans="1:10" ht="24" customHeight="1">
      <c r="A7" s="50" t="s">
        <v>9</v>
      </c>
      <c r="B7" s="7"/>
      <c r="C7" s="7"/>
      <c r="D7" s="15">
        <v>16</v>
      </c>
      <c r="E7" s="7"/>
      <c r="F7" s="10">
        <v>80</v>
      </c>
      <c r="G7" s="7" t="s">
        <v>0</v>
      </c>
      <c r="H7" s="8">
        <f>F7*D7/100</f>
        <v>12.8</v>
      </c>
      <c r="I7" s="51" t="s">
        <v>0</v>
      </c>
      <c r="J7" s="38"/>
    </row>
    <row r="8" spans="1:10" ht="12.75">
      <c r="A8" s="54"/>
      <c r="B8" s="16"/>
      <c r="C8" s="16"/>
      <c r="D8" s="16"/>
      <c r="E8" s="17"/>
      <c r="F8" s="18"/>
      <c r="G8" s="19"/>
      <c r="H8" s="20"/>
      <c r="I8" s="55"/>
      <c r="J8" s="38"/>
    </row>
    <row r="9" spans="1:9" ht="15">
      <c r="A9" s="56" t="s">
        <v>2</v>
      </c>
      <c r="B9" s="21">
        <v>0.25</v>
      </c>
      <c r="C9" s="22" t="s">
        <v>7</v>
      </c>
      <c r="D9" s="22"/>
      <c r="E9" s="22"/>
      <c r="F9" s="23">
        <f>(H9/$D$7)*100</f>
        <v>546.875</v>
      </c>
      <c r="G9" s="22" t="s">
        <v>4</v>
      </c>
      <c r="H9" s="24">
        <f>H6*(1+B9)</f>
        <v>87.5</v>
      </c>
      <c r="I9" s="57" t="s">
        <v>5</v>
      </c>
    </row>
    <row r="10" spans="1:10" ht="18">
      <c r="A10" s="58">
        <f>ROUND(H6/H7,1)</f>
        <v>5.5</v>
      </c>
      <c r="B10" s="40" t="s">
        <v>12</v>
      </c>
      <c r="C10" s="40"/>
      <c r="D10" s="59">
        <f>ROUND((H9-H6)/H7,1)</f>
        <v>1.4</v>
      </c>
      <c r="E10" s="41" t="s">
        <v>11</v>
      </c>
      <c r="F10" s="41"/>
      <c r="G10" s="40"/>
      <c r="H10" s="25">
        <f>H9/$H$7</f>
        <v>6.8359375</v>
      </c>
      <c r="I10" s="60" t="s">
        <v>1</v>
      </c>
      <c r="J10" s="39"/>
    </row>
    <row r="11" spans="1:10" ht="12.75">
      <c r="A11" s="61"/>
      <c r="B11" s="32"/>
      <c r="C11" s="33"/>
      <c r="D11" s="33"/>
      <c r="E11" s="34"/>
      <c r="F11" s="35"/>
      <c r="G11" s="36"/>
      <c r="H11" s="37"/>
      <c r="I11" s="62"/>
      <c r="J11" s="39"/>
    </row>
    <row r="12" spans="1:10" ht="12.75">
      <c r="A12" s="54"/>
      <c r="B12" s="16"/>
      <c r="C12" s="16"/>
      <c r="D12" s="16"/>
      <c r="E12" s="17"/>
      <c r="F12" s="18"/>
      <c r="G12" s="19"/>
      <c r="H12" s="20"/>
      <c r="I12" s="55"/>
      <c r="J12" s="39"/>
    </row>
    <row r="13" spans="1:9" ht="15">
      <c r="A13" s="56" t="s">
        <v>3</v>
      </c>
      <c r="B13" s="21">
        <v>0.4</v>
      </c>
      <c r="C13" s="22" t="s">
        <v>7</v>
      </c>
      <c r="D13" s="22"/>
      <c r="E13" s="22"/>
      <c r="F13" s="23">
        <f>(H13/$D$7)*100</f>
        <v>612.5</v>
      </c>
      <c r="G13" s="22" t="s">
        <v>4</v>
      </c>
      <c r="H13" s="24">
        <f>H6*(1+B13)</f>
        <v>98</v>
      </c>
      <c r="I13" s="57" t="s">
        <v>5</v>
      </c>
    </row>
    <row r="14" spans="1:10" ht="18">
      <c r="A14" s="58">
        <f>ROUND(H6/H7,1)</f>
        <v>5.5</v>
      </c>
      <c r="B14" s="40" t="s">
        <v>12</v>
      </c>
      <c r="C14" s="40"/>
      <c r="D14" s="59">
        <f>ROUND((H13-H6)/H7,1)</f>
        <v>2.2</v>
      </c>
      <c r="E14" s="41" t="s">
        <v>11</v>
      </c>
      <c r="F14" s="41"/>
      <c r="G14" s="40"/>
      <c r="H14" s="25">
        <f>H13/$H$7</f>
        <v>7.65625</v>
      </c>
      <c r="I14" s="60" t="s">
        <v>1</v>
      </c>
      <c r="J14" s="39"/>
    </row>
    <row r="15" spans="1:10" ht="13.5" thickBot="1">
      <c r="A15" s="63"/>
      <c r="B15" s="26"/>
      <c r="C15" s="27"/>
      <c r="D15" s="27"/>
      <c r="E15" s="28"/>
      <c r="F15" s="29"/>
      <c r="G15" s="30"/>
      <c r="H15" s="31"/>
      <c r="I15" s="64"/>
      <c r="J15" s="39"/>
    </row>
  </sheetData>
  <sheetProtection/>
  <printOptions/>
  <pageMargins left="0.35433070866141736" right="0.1968503937007874" top="0.31496062992125984" bottom="0.31496062992125984" header="0.5118110236220472" footer="0.5118110236220472"/>
  <pageSetup horizontalDpi="600" verticalDpi="600" orientation="landscape" paperSize="9" scale="165" r:id="rId1"/>
  <ignoredErrors>
    <ignoredError sqref="F9 F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Beil</dc:creator>
  <cp:keywords/>
  <dc:description/>
  <cp:lastModifiedBy>Christian Beil</cp:lastModifiedBy>
  <cp:lastPrinted>2019-04-10T08:03:03Z</cp:lastPrinted>
  <dcterms:created xsi:type="dcterms:W3CDTF">2007-12-17T07:26:24Z</dcterms:created>
  <dcterms:modified xsi:type="dcterms:W3CDTF">2021-05-14T10:24:26Z</dcterms:modified>
  <cp:category/>
  <cp:version/>
  <cp:contentType/>
  <cp:contentStatus/>
</cp:coreProperties>
</file>